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OG_4t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3" i="1" s="1"/>
  <c r="G84" i="1" s="1"/>
  <c r="G95" i="1"/>
  <c r="G94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/>
  <c r="F85" i="1"/>
  <c r="E85" i="1"/>
  <c r="D85" i="1"/>
  <c r="D84" i="1" s="1"/>
  <c r="C85" i="1"/>
  <c r="B85" i="1"/>
  <c r="F84" i="1"/>
  <c r="E84" i="1"/>
  <c r="C84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D37" i="1"/>
  <c r="G37" i="1" s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D29" i="1"/>
  <c r="G29" i="1" s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D18" i="1"/>
  <c r="C18" i="1"/>
  <c r="B18" i="1"/>
  <c r="G17" i="1"/>
  <c r="G16" i="1"/>
  <c r="G15" i="1"/>
  <c r="G14" i="1"/>
  <c r="G13" i="1"/>
  <c r="G12" i="1"/>
  <c r="G11" i="1"/>
  <c r="G10" i="1" s="1"/>
  <c r="F10" i="1"/>
  <c r="E10" i="1"/>
  <c r="E9" i="1" s="1"/>
  <c r="E159" i="1" s="1"/>
  <c r="D10" i="1"/>
  <c r="C10" i="1"/>
  <c r="B10" i="1"/>
  <c r="F9" i="1"/>
  <c r="F159" i="1" s="1"/>
  <c r="D9" i="1"/>
  <c r="C9" i="1"/>
  <c r="C159" i="1" s="1"/>
  <c r="B9" i="1"/>
  <c r="B159" i="1" s="1"/>
  <c r="A5" i="1"/>
  <c r="A2" i="1"/>
  <c r="G9" i="1" l="1"/>
  <c r="G159" i="1" s="1"/>
  <c r="D159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<sst xmlns="http://schemas.openxmlformats.org/spreadsheetml/2006/main" count="161" uniqueCount="88">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</sst>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workbookViewId="0">
      <selection activeCell="A14" sqref="A14"/>
    </sheetView>
  </sheetViews>
  <sheetFormatPr baseColWidth="10" defaultColWidth="10.7109375" defaultRowHeight="0" zeroHeight="1" x14ac:dyDescent="0.25"/>
  <cols>
    <col min="1" max="1" width="89.570312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ht="15" x14ac:dyDescent="0.25">
      <c r="A2" s="1" t="str">
        <f>ENTE_PUBLICO_A</f>
        <v>UNIVERSIDAD POLITÉCNICA DEL ESTADO DE MORELOS, Gobierno del Estado de Morelos (a)</v>
      </c>
      <c r="B2" s="1"/>
      <c r="C2" s="1"/>
      <c r="D2" s="1"/>
      <c r="E2" s="1"/>
      <c r="F2" s="1"/>
      <c r="G2" s="1"/>
    </row>
    <row r="3" spans="1:7" ht="15" x14ac:dyDescent="0.25">
      <c r="A3" s="2" t="s">
        <v>1</v>
      </c>
      <c r="B3" s="2"/>
      <c r="C3" s="2"/>
      <c r="D3" s="2"/>
      <c r="E3" s="2"/>
      <c r="F3" s="2"/>
      <c r="G3" s="2"/>
    </row>
    <row r="4" spans="1:7" ht="15" x14ac:dyDescent="0.25">
      <c r="A4" s="2" t="s">
        <v>2</v>
      </c>
      <c r="B4" s="2"/>
      <c r="C4" s="2"/>
      <c r="D4" s="2"/>
      <c r="E4" s="2"/>
      <c r="F4" s="2"/>
      <c r="G4" s="2"/>
    </row>
    <row r="5" spans="1:7" ht="15" x14ac:dyDescent="0.25">
      <c r="A5" s="3" t="str">
        <f>TRIMESTRE</f>
        <v>Del 1 de enero al 31 de diciembre de 2017 (b)</v>
      </c>
      <c r="B5" s="3"/>
      <c r="C5" s="3"/>
      <c r="D5" s="3"/>
      <c r="E5" s="3"/>
      <c r="F5" s="3"/>
      <c r="G5" s="3"/>
    </row>
    <row r="6" spans="1:7" ht="15" x14ac:dyDescent="0.25">
      <c r="A6" s="4" t="s">
        <v>3</v>
      </c>
      <c r="B6" s="4"/>
      <c r="C6" s="4"/>
      <c r="D6" s="4"/>
      <c r="E6" s="4"/>
      <c r="F6" s="4"/>
      <c r="G6" s="4"/>
    </row>
    <row r="7" spans="1:7" ht="15" customHeight="1" x14ac:dyDescent="0.25">
      <c r="A7" s="5" t="s">
        <v>4</v>
      </c>
      <c r="B7" s="5" t="s">
        <v>5</v>
      </c>
      <c r="C7" s="5"/>
      <c r="D7" s="5"/>
      <c r="E7" s="5"/>
      <c r="F7" s="5"/>
      <c r="G7" s="6" t="s">
        <v>6</v>
      </c>
    </row>
    <row r="8" spans="1:7" ht="30" x14ac:dyDescent="0.25">
      <c r="A8" s="5"/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5"/>
    </row>
    <row r="9" spans="1:7" ht="15" x14ac:dyDescent="0.25">
      <c r="A9" s="8" t="s">
        <v>12</v>
      </c>
      <c r="B9" s="9">
        <f>SUM(B10,B18,B28,B38,B48,B58,B62,B71,B75)</f>
        <v>69648055</v>
      </c>
      <c r="C9" s="9">
        <f t="shared" ref="C9:G9" si="0">SUM(C10,C18,C28,C38,C48,C58,C62,C71,C75)</f>
        <v>6025489</v>
      </c>
      <c r="D9" s="9">
        <f t="shared" si="0"/>
        <v>75673544</v>
      </c>
      <c r="E9" s="9">
        <f t="shared" si="0"/>
        <v>66390144</v>
      </c>
      <c r="F9" s="9">
        <f t="shared" si="0"/>
        <v>61880830</v>
      </c>
      <c r="G9" s="9">
        <f t="shared" si="0"/>
        <v>9283400</v>
      </c>
    </row>
    <row r="10" spans="1:7" ht="15" x14ac:dyDescent="0.25">
      <c r="A10" s="10" t="s">
        <v>13</v>
      </c>
      <c r="B10" s="11">
        <f>SUM(B11:B17)</f>
        <v>53719958</v>
      </c>
      <c r="C10" s="11">
        <f t="shared" ref="C10:F10" si="1">SUM(C11:C17)</f>
        <v>325385</v>
      </c>
      <c r="D10" s="11">
        <f t="shared" si="1"/>
        <v>54045343</v>
      </c>
      <c r="E10" s="11">
        <f t="shared" si="1"/>
        <v>54045343</v>
      </c>
      <c r="F10" s="11">
        <f t="shared" si="1"/>
        <v>50121010</v>
      </c>
      <c r="G10" s="11">
        <f>SUM(G11:G17)</f>
        <v>0</v>
      </c>
    </row>
    <row r="11" spans="1:7" ht="15" x14ac:dyDescent="0.25">
      <c r="A11" s="12" t="s">
        <v>14</v>
      </c>
      <c r="B11" s="11">
        <v>35921810</v>
      </c>
      <c r="C11" s="11">
        <v>-15970486</v>
      </c>
      <c r="D11" s="11">
        <v>19951324</v>
      </c>
      <c r="E11" s="11">
        <v>19951324</v>
      </c>
      <c r="F11" s="11">
        <v>19951324</v>
      </c>
      <c r="G11" s="11">
        <f>D11-E11</f>
        <v>0</v>
      </c>
    </row>
    <row r="12" spans="1:7" ht="15" x14ac:dyDescent="0.25">
      <c r="A12" s="12" t="s">
        <v>15</v>
      </c>
      <c r="B12" s="11">
        <v>524000</v>
      </c>
      <c r="C12" s="11">
        <v>12871753</v>
      </c>
      <c r="D12" s="11">
        <v>13395753</v>
      </c>
      <c r="E12" s="11">
        <v>13395753</v>
      </c>
      <c r="F12" s="11">
        <v>13395753</v>
      </c>
      <c r="G12" s="11">
        <f>D12-E12</f>
        <v>0</v>
      </c>
    </row>
    <row r="13" spans="1:7" ht="15" x14ac:dyDescent="0.25">
      <c r="A13" s="12" t="s">
        <v>16</v>
      </c>
      <c r="B13" s="11">
        <v>8074727</v>
      </c>
      <c r="C13" s="11">
        <v>1130664</v>
      </c>
      <c r="D13" s="11">
        <v>9205391</v>
      </c>
      <c r="E13" s="11">
        <v>9205391</v>
      </c>
      <c r="F13" s="11">
        <v>6909379</v>
      </c>
      <c r="G13" s="11">
        <f t="shared" ref="G13:G17" si="2">D13-E13</f>
        <v>0</v>
      </c>
    </row>
    <row r="14" spans="1:7" ht="15" x14ac:dyDescent="0.25">
      <c r="A14" s="12" t="s">
        <v>17</v>
      </c>
      <c r="B14" s="11">
        <v>7087119</v>
      </c>
      <c r="C14" s="11">
        <v>1331668</v>
      </c>
      <c r="D14" s="11">
        <v>8418787</v>
      </c>
      <c r="E14" s="11">
        <v>8418787</v>
      </c>
      <c r="F14" s="11">
        <v>7455471</v>
      </c>
      <c r="G14" s="11">
        <f t="shared" si="2"/>
        <v>0</v>
      </c>
    </row>
    <row r="15" spans="1:7" ht="15" x14ac:dyDescent="0.25">
      <c r="A15" s="12" t="s">
        <v>18</v>
      </c>
      <c r="B15" s="11">
        <v>2112302</v>
      </c>
      <c r="C15" s="11">
        <v>961786</v>
      </c>
      <c r="D15" s="11">
        <v>3074088</v>
      </c>
      <c r="E15" s="11">
        <v>3074088</v>
      </c>
      <c r="F15" s="11">
        <v>2409083</v>
      </c>
      <c r="G15" s="11">
        <f t="shared" si="2"/>
        <v>0</v>
      </c>
    </row>
    <row r="16" spans="1:7" ht="15" x14ac:dyDescent="0.25">
      <c r="A16" s="12" t="s">
        <v>19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2"/>
        <v>0</v>
      </c>
    </row>
    <row r="17" spans="1:7" ht="15" x14ac:dyDescent="0.25">
      <c r="A17" s="12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2"/>
        <v>0</v>
      </c>
    </row>
    <row r="18" spans="1:7" ht="15" x14ac:dyDescent="0.25">
      <c r="A18" s="10" t="s">
        <v>21</v>
      </c>
      <c r="B18" s="11">
        <f>SUM(B19:B27)</f>
        <v>2274050</v>
      </c>
      <c r="C18" s="11">
        <f t="shared" ref="C18:F18" si="3">SUM(C19:C27)</f>
        <v>-312716</v>
      </c>
      <c r="D18" s="11">
        <f t="shared" si="3"/>
        <v>1961334</v>
      </c>
      <c r="E18" s="11">
        <f t="shared" si="3"/>
        <v>1564115</v>
      </c>
      <c r="F18" s="11">
        <f t="shared" si="3"/>
        <v>1523299</v>
      </c>
      <c r="G18" s="11">
        <f>SUM(G19:G27)</f>
        <v>397219</v>
      </c>
    </row>
    <row r="19" spans="1:7" ht="15" x14ac:dyDescent="0.25">
      <c r="A19" s="12" t="s">
        <v>22</v>
      </c>
      <c r="B19" s="11">
        <v>692900</v>
      </c>
      <c r="C19" s="11">
        <v>-107246</v>
      </c>
      <c r="D19" s="11">
        <v>585654</v>
      </c>
      <c r="E19" s="11">
        <v>585654</v>
      </c>
      <c r="F19" s="11">
        <v>565654</v>
      </c>
      <c r="G19" s="11">
        <f>D19-E19</f>
        <v>0</v>
      </c>
    </row>
    <row r="20" spans="1:7" ht="15" x14ac:dyDescent="0.25">
      <c r="A20" s="12" t="s">
        <v>23</v>
      </c>
      <c r="B20" s="11">
        <v>183300</v>
      </c>
      <c r="C20" s="11">
        <v>-69165</v>
      </c>
      <c r="D20" s="11">
        <v>114135</v>
      </c>
      <c r="E20" s="11">
        <v>114135</v>
      </c>
      <c r="F20" s="11">
        <v>109007</v>
      </c>
      <c r="G20" s="11">
        <f t="shared" ref="G20:G27" si="4">D20-E20</f>
        <v>0</v>
      </c>
    </row>
    <row r="21" spans="1:7" ht="15" x14ac:dyDescent="0.25">
      <c r="A21" s="12" t="s">
        <v>24</v>
      </c>
      <c r="B21" s="11">
        <v>41300</v>
      </c>
      <c r="C21" s="11">
        <v>-41300</v>
      </c>
      <c r="D21" s="11">
        <v>0</v>
      </c>
      <c r="E21" s="11">
        <v>0</v>
      </c>
      <c r="F21" s="11">
        <v>0</v>
      </c>
      <c r="G21" s="11">
        <f t="shared" si="4"/>
        <v>0</v>
      </c>
    </row>
    <row r="22" spans="1:7" ht="15" x14ac:dyDescent="0.25">
      <c r="A22" s="12" t="s">
        <v>25</v>
      </c>
      <c r="B22" s="11">
        <v>261500</v>
      </c>
      <c r="C22" s="11">
        <v>-73896</v>
      </c>
      <c r="D22" s="11">
        <v>187604</v>
      </c>
      <c r="E22" s="11">
        <v>157619</v>
      </c>
      <c r="F22" s="11">
        <v>157619</v>
      </c>
      <c r="G22" s="11">
        <f t="shared" si="4"/>
        <v>29985</v>
      </c>
    </row>
    <row r="23" spans="1:7" ht="15" x14ac:dyDescent="0.25">
      <c r="A23" s="12" t="s">
        <v>26</v>
      </c>
      <c r="B23" s="11">
        <v>357500</v>
      </c>
      <c r="C23" s="11">
        <v>180577</v>
      </c>
      <c r="D23" s="11">
        <v>538077</v>
      </c>
      <c r="E23" s="11">
        <v>190842</v>
      </c>
      <c r="F23" s="11">
        <v>185744</v>
      </c>
      <c r="G23" s="11">
        <f t="shared" si="4"/>
        <v>347235</v>
      </c>
    </row>
    <row r="24" spans="1:7" ht="15" x14ac:dyDescent="0.25">
      <c r="A24" s="12" t="s">
        <v>27</v>
      </c>
      <c r="B24" s="11">
        <v>159000</v>
      </c>
      <c r="C24" s="11">
        <v>-39031</v>
      </c>
      <c r="D24" s="11">
        <v>119969</v>
      </c>
      <c r="E24" s="11">
        <v>119969</v>
      </c>
      <c r="F24" s="11">
        <v>119369</v>
      </c>
      <c r="G24" s="11">
        <f t="shared" si="4"/>
        <v>0</v>
      </c>
    </row>
    <row r="25" spans="1:7" ht="15" x14ac:dyDescent="0.25">
      <c r="A25" s="12" t="s">
        <v>28</v>
      </c>
      <c r="B25" s="11">
        <v>441350</v>
      </c>
      <c r="C25" s="11">
        <v>-128800</v>
      </c>
      <c r="D25" s="11">
        <v>312550</v>
      </c>
      <c r="E25" s="11">
        <v>312550</v>
      </c>
      <c r="F25" s="11">
        <v>302560</v>
      </c>
      <c r="G25" s="11">
        <f t="shared" si="4"/>
        <v>0</v>
      </c>
    </row>
    <row r="26" spans="1:7" ht="15" x14ac:dyDescent="0.25">
      <c r="A26" s="12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4"/>
        <v>0</v>
      </c>
    </row>
    <row r="27" spans="1:7" ht="15" x14ac:dyDescent="0.25">
      <c r="A27" s="12" t="s">
        <v>30</v>
      </c>
      <c r="B27" s="11">
        <v>137200</v>
      </c>
      <c r="C27" s="11">
        <v>-33855</v>
      </c>
      <c r="D27" s="11">
        <v>103345</v>
      </c>
      <c r="E27" s="11">
        <v>83346</v>
      </c>
      <c r="F27" s="11">
        <v>83346</v>
      </c>
      <c r="G27" s="11">
        <f t="shared" si="4"/>
        <v>19999</v>
      </c>
    </row>
    <row r="28" spans="1:7" ht="15" x14ac:dyDescent="0.25">
      <c r="A28" s="10" t="s">
        <v>31</v>
      </c>
      <c r="B28" s="11">
        <f>SUM(B29:B37)</f>
        <v>13181972</v>
      </c>
      <c r="C28" s="11">
        <f t="shared" ref="C28:G28" si="5">SUM(C29:C37)</f>
        <v>5805158</v>
      </c>
      <c r="D28" s="11">
        <f t="shared" si="5"/>
        <v>18987130</v>
      </c>
      <c r="E28" s="11">
        <f t="shared" si="5"/>
        <v>10597213</v>
      </c>
      <c r="F28" s="11">
        <f t="shared" si="5"/>
        <v>10074369</v>
      </c>
      <c r="G28" s="11">
        <f t="shared" si="5"/>
        <v>8389917</v>
      </c>
    </row>
    <row r="29" spans="1:7" ht="15" x14ac:dyDescent="0.25">
      <c r="A29" s="12" t="s">
        <v>32</v>
      </c>
      <c r="B29" s="11">
        <v>1998464</v>
      </c>
      <c r="C29" s="11">
        <v>703056</v>
      </c>
      <c r="D29" s="11">
        <f>+B29+C29</f>
        <v>2701520</v>
      </c>
      <c r="E29" s="11">
        <v>2692755</v>
      </c>
      <c r="F29" s="11">
        <v>2539824</v>
      </c>
      <c r="G29" s="11">
        <f>D29-E29</f>
        <v>8765</v>
      </c>
    </row>
    <row r="30" spans="1:7" ht="15" x14ac:dyDescent="0.25">
      <c r="A30" s="12" t="s">
        <v>33</v>
      </c>
      <c r="B30" s="11">
        <v>745700</v>
      </c>
      <c r="C30" s="11">
        <v>-218684</v>
      </c>
      <c r="D30" s="11">
        <f t="shared" ref="D30:D37" si="6">+B30+C30</f>
        <v>527016</v>
      </c>
      <c r="E30" s="11">
        <v>503017</v>
      </c>
      <c r="F30" s="11">
        <v>503017</v>
      </c>
      <c r="G30" s="11">
        <f t="shared" ref="G30:G36" si="7">D30-E30</f>
        <v>23999</v>
      </c>
    </row>
    <row r="31" spans="1:7" ht="15" x14ac:dyDescent="0.25">
      <c r="A31" s="12" t="s">
        <v>34</v>
      </c>
      <c r="B31" s="11">
        <v>5566381</v>
      </c>
      <c r="C31" s="11">
        <v>-1634799</v>
      </c>
      <c r="D31" s="11">
        <f t="shared" si="6"/>
        <v>3931582</v>
      </c>
      <c r="E31" s="11">
        <v>3838434</v>
      </c>
      <c r="F31" s="11">
        <v>3717727</v>
      </c>
      <c r="G31" s="11">
        <f t="shared" si="7"/>
        <v>93148</v>
      </c>
    </row>
    <row r="32" spans="1:7" ht="15" x14ac:dyDescent="0.25">
      <c r="A32" s="12" t="s">
        <v>35</v>
      </c>
      <c r="B32" s="11">
        <v>141915</v>
      </c>
      <c r="C32" s="11">
        <v>98851</v>
      </c>
      <c r="D32" s="11">
        <f t="shared" si="6"/>
        <v>240766</v>
      </c>
      <c r="E32" s="11">
        <v>240766</v>
      </c>
      <c r="F32" s="11">
        <v>245837</v>
      </c>
      <c r="G32" s="11">
        <f t="shared" si="7"/>
        <v>0</v>
      </c>
    </row>
    <row r="33" spans="1:7" ht="15" x14ac:dyDescent="0.25">
      <c r="A33" s="12" t="s">
        <v>36</v>
      </c>
      <c r="B33" s="11">
        <v>2207414</v>
      </c>
      <c r="C33" s="11">
        <v>7829364</v>
      </c>
      <c r="D33" s="11">
        <f t="shared" si="6"/>
        <v>10036778</v>
      </c>
      <c r="E33" s="11">
        <v>1796037</v>
      </c>
      <c r="F33" s="11">
        <v>1576292</v>
      </c>
      <c r="G33" s="11">
        <f t="shared" si="7"/>
        <v>8240741</v>
      </c>
    </row>
    <row r="34" spans="1:7" ht="15" x14ac:dyDescent="0.25">
      <c r="A34" s="12" t="s">
        <v>37</v>
      </c>
      <c r="B34" s="11">
        <v>373098</v>
      </c>
      <c r="C34" s="11">
        <v>-49623</v>
      </c>
      <c r="D34" s="11">
        <f t="shared" si="6"/>
        <v>323475</v>
      </c>
      <c r="E34" s="11">
        <v>300728</v>
      </c>
      <c r="F34" s="11">
        <v>286809</v>
      </c>
      <c r="G34" s="11">
        <f t="shared" si="7"/>
        <v>22747</v>
      </c>
    </row>
    <row r="35" spans="1:7" ht="15" x14ac:dyDescent="0.25">
      <c r="A35" s="12" t="s">
        <v>38</v>
      </c>
      <c r="B35" s="11">
        <v>943000</v>
      </c>
      <c r="C35" s="11">
        <v>-359379</v>
      </c>
      <c r="D35" s="11">
        <f t="shared" si="6"/>
        <v>583621</v>
      </c>
      <c r="E35" s="11">
        <v>583621</v>
      </c>
      <c r="F35" s="11">
        <v>565454</v>
      </c>
      <c r="G35" s="11">
        <f t="shared" si="7"/>
        <v>0</v>
      </c>
    </row>
    <row r="36" spans="1:7" ht="15" x14ac:dyDescent="0.25">
      <c r="A36" s="12" t="s">
        <v>39</v>
      </c>
      <c r="B36" s="11">
        <v>387500</v>
      </c>
      <c r="C36" s="11">
        <v>-256394</v>
      </c>
      <c r="D36" s="11">
        <f t="shared" si="6"/>
        <v>131106</v>
      </c>
      <c r="E36" s="11">
        <v>131106</v>
      </c>
      <c r="F36" s="11">
        <v>131106</v>
      </c>
      <c r="G36" s="11">
        <f t="shared" si="7"/>
        <v>0</v>
      </c>
    </row>
    <row r="37" spans="1:7" ht="15" x14ac:dyDescent="0.25">
      <c r="A37" s="12" t="s">
        <v>40</v>
      </c>
      <c r="B37" s="11">
        <v>818500</v>
      </c>
      <c r="C37" s="11">
        <v>-307234</v>
      </c>
      <c r="D37" s="11">
        <f t="shared" si="6"/>
        <v>511266</v>
      </c>
      <c r="E37" s="11">
        <v>510749</v>
      </c>
      <c r="F37" s="11">
        <v>508303</v>
      </c>
      <c r="G37" s="11">
        <f>D37-E37</f>
        <v>517</v>
      </c>
    </row>
    <row r="38" spans="1:7" ht="15" x14ac:dyDescent="0.25">
      <c r="A38" s="10" t="s">
        <v>41</v>
      </c>
      <c r="B38" s="11">
        <f>SUM(B39:B47)</f>
        <v>0</v>
      </c>
      <c r="C38" s="11">
        <f t="shared" ref="C38:G38" si="8">SUM(C39:C47)</f>
        <v>0</v>
      </c>
      <c r="D38" s="11">
        <f t="shared" si="8"/>
        <v>0</v>
      </c>
      <c r="E38" s="11">
        <f t="shared" si="8"/>
        <v>0</v>
      </c>
      <c r="F38" s="11">
        <f t="shared" si="8"/>
        <v>0</v>
      </c>
      <c r="G38" s="11">
        <f t="shared" si="8"/>
        <v>0</v>
      </c>
    </row>
    <row r="39" spans="1:7" ht="15" x14ac:dyDescent="0.25">
      <c r="A39" s="12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>D39-E39</f>
        <v>0</v>
      </c>
    </row>
    <row r="40" spans="1:7" ht="15" x14ac:dyDescent="0.25">
      <c r="A40" s="12" t="s">
        <v>43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f t="shared" ref="G40:G47" si="9">D40-E40</f>
        <v>0</v>
      </c>
    </row>
    <row r="41" spans="1:7" ht="15" x14ac:dyDescent="0.25">
      <c r="A41" s="12" t="s">
        <v>44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f t="shared" si="9"/>
        <v>0</v>
      </c>
    </row>
    <row r="42" spans="1:7" ht="15" x14ac:dyDescent="0.25">
      <c r="A42" s="12" t="s">
        <v>45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f t="shared" si="9"/>
        <v>0</v>
      </c>
    </row>
    <row r="43" spans="1:7" ht="15" x14ac:dyDescent="0.25">
      <c r="A43" s="12" t="s">
        <v>46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f t="shared" si="9"/>
        <v>0</v>
      </c>
    </row>
    <row r="44" spans="1:7" ht="15" x14ac:dyDescent="0.25">
      <c r="A44" s="12" t="s">
        <v>47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f t="shared" si="9"/>
        <v>0</v>
      </c>
    </row>
    <row r="45" spans="1:7" ht="15" x14ac:dyDescent="0.25">
      <c r="A45" s="12" t="s">
        <v>48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f t="shared" si="9"/>
        <v>0</v>
      </c>
    </row>
    <row r="46" spans="1:7" ht="15" x14ac:dyDescent="0.25">
      <c r="A46" s="12" t="s">
        <v>49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 t="shared" si="9"/>
        <v>0</v>
      </c>
    </row>
    <row r="47" spans="1:7" ht="15" x14ac:dyDescent="0.25">
      <c r="A47" s="12" t="s">
        <v>50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si="9"/>
        <v>0</v>
      </c>
    </row>
    <row r="48" spans="1:7" ht="15" x14ac:dyDescent="0.25">
      <c r="A48" s="10" t="s">
        <v>51</v>
      </c>
      <c r="B48" s="11">
        <f>SUM(B49:B57)</f>
        <v>472075</v>
      </c>
      <c r="C48" s="11">
        <f t="shared" ref="C48:G48" si="10">SUM(C49:C57)</f>
        <v>207662</v>
      </c>
      <c r="D48" s="11">
        <f t="shared" si="10"/>
        <v>679737</v>
      </c>
      <c r="E48" s="11">
        <f t="shared" si="10"/>
        <v>183473</v>
      </c>
      <c r="F48" s="11">
        <f t="shared" si="10"/>
        <v>162152</v>
      </c>
      <c r="G48" s="11">
        <f t="shared" si="10"/>
        <v>496264</v>
      </c>
    </row>
    <row r="49" spans="1:7" ht="15" x14ac:dyDescent="0.25">
      <c r="A49" s="12" t="s">
        <v>52</v>
      </c>
      <c r="B49" s="11">
        <v>396075</v>
      </c>
      <c r="C49" s="11">
        <v>167687</v>
      </c>
      <c r="D49" s="11">
        <v>563762</v>
      </c>
      <c r="E49" s="11">
        <v>113427</v>
      </c>
      <c r="F49" s="11">
        <v>96311</v>
      </c>
      <c r="G49" s="11">
        <f>D49-E49</f>
        <v>450335</v>
      </c>
    </row>
    <row r="50" spans="1:7" ht="15" x14ac:dyDescent="0.25">
      <c r="A50" s="12" t="s">
        <v>53</v>
      </c>
      <c r="B50" s="11">
        <v>41000</v>
      </c>
      <c r="C50" s="11">
        <v>15295</v>
      </c>
      <c r="D50" s="11">
        <v>56295</v>
      </c>
      <c r="E50" s="11">
        <v>56295</v>
      </c>
      <c r="F50" s="11">
        <v>56295</v>
      </c>
      <c r="G50" s="11">
        <f t="shared" ref="G50:G57" si="11">D50-E50</f>
        <v>0</v>
      </c>
    </row>
    <row r="51" spans="1:7" ht="15" x14ac:dyDescent="0.25">
      <c r="A51" s="12" t="s">
        <v>54</v>
      </c>
      <c r="B51" s="11">
        <v>5000</v>
      </c>
      <c r="C51" s="11">
        <v>7557</v>
      </c>
      <c r="D51" s="11">
        <v>12557</v>
      </c>
      <c r="E51" s="11">
        <v>12557</v>
      </c>
      <c r="F51" s="11">
        <v>8352</v>
      </c>
      <c r="G51" s="11">
        <f t="shared" si="11"/>
        <v>0</v>
      </c>
    </row>
    <row r="52" spans="1:7" ht="15" x14ac:dyDescent="0.25">
      <c r="A52" s="12" t="s">
        <v>55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f t="shared" si="11"/>
        <v>0</v>
      </c>
    </row>
    <row r="53" spans="1:7" ht="15" x14ac:dyDescent="0.25">
      <c r="A53" s="12" t="s">
        <v>56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f t="shared" si="11"/>
        <v>0</v>
      </c>
    </row>
    <row r="54" spans="1:7" ht="15" x14ac:dyDescent="0.25">
      <c r="A54" s="12" t="s">
        <v>57</v>
      </c>
      <c r="B54" s="11">
        <v>0</v>
      </c>
      <c r="C54" s="11">
        <v>47123</v>
      </c>
      <c r="D54" s="11">
        <v>47123</v>
      </c>
      <c r="E54" s="11">
        <v>1194</v>
      </c>
      <c r="F54" s="11">
        <v>1194</v>
      </c>
      <c r="G54" s="11">
        <f t="shared" si="11"/>
        <v>45929</v>
      </c>
    </row>
    <row r="55" spans="1:7" ht="15" x14ac:dyDescent="0.25">
      <c r="A55" s="12" t="s">
        <v>58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f t="shared" si="11"/>
        <v>0</v>
      </c>
    </row>
    <row r="56" spans="1:7" ht="15" x14ac:dyDescent="0.25">
      <c r="A56" s="12" t="s">
        <v>59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f t="shared" si="11"/>
        <v>0</v>
      </c>
    </row>
    <row r="57" spans="1:7" ht="15" x14ac:dyDescent="0.25">
      <c r="A57" s="12" t="s">
        <v>60</v>
      </c>
      <c r="B57" s="11">
        <v>30000</v>
      </c>
      <c r="C57" s="11">
        <v>-30000</v>
      </c>
      <c r="D57" s="11">
        <v>0</v>
      </c>
      <c r="E57" s="11">
        <v>0</v>
      </c>
      <c r="F57" s="11">
        <v>0</v>
      </c>
      <c r="G57" s="11">
        <f t="shared" si="11"/>
        <v>0</v>
      </c>
    </row>
    <row r="58" spans="1:7" ht="15" x14ac:dyDescent="0.25">
      <c r="A58" s="10" t="s">
        <v>61</v>
      </c>
      <c r="B58" s="11">
        <f>SUM(B59:B61)</f>
        <v>0</v>
      </c>
      <c r="C58" s="11">
        <f t="shared" ref="C58:G58" si="12">SUM(C59:C61)</f>
        <v>0</v>
      </c>
      <c r="D58" s="11">
        <f t="shared" si="12"/>
        <v>0</v>
      </c>
      <c r="E58" s="11">
        <f t="shared" si="12"/>
        <v>0</v>
      </c>
      <c r="F58" s="11">
        <f t="shared" si="12"/>
        <v>0</v>
      </c>
      <c r="G58" s="11">
        <f t="shared" si="12"/>
        <v>0</v>
      </c>
    </row>
    <row r="59" spans="1:7" ht="15" x14ac:dyDescent="0.25">
      <c r="A59" s="12" t="s">
        <v>62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f>D59-E59</f>
        <v>0</v>
      </c>
    </row>
    <row r="60" spans="1:7" ht="15" x14ac:dyDescent="0.25">
      <c r="A60" s="12" t="s">
        <v>63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 t="shared" ref="G60:G61" si="13">D60-E60</f>
        <v>0</v>
      </c>
    </row>
    <row r="61" spans="1:7" ht="15" x14ac:dyDescent="0.25">
      <c r="A61" s="12" t="s">
        <v>64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 t="shared" si="13"/>
        <v>0</v>
      </c>
    </row>
    <row r="62" spans="1:7" ht="15" x14ac:dyDescent="0.25">
      <c r="A62" s="10" t="s">
        <v>65</v>
      </c>
      <c r="B62" s="11">
        <f>SUM(B63:B67,B69:B70)</f>
        <v>0</v>
      </c>
      <c r="C62" s="11">
        <f t="shared" ref="C62:G62" si="14">SUM(C63:C67,C69:C70)</f>
        <v>0</v>
      </c>
      <c r="D62" s="11">
        <f t="shared" si="14"/>
        <v>0</v>
      </c>
      <c r="E62" s="11">
        <f t="shared" si="14"/>
        <v>0</v>
      </c>
      <c r="F62" s="11">
        <f t="shared" si="14"/>
        <v>0</v>
      </c>
      <c r="G62" s="11">
        <f t="shared" si="14"/>
        <v>0</v>
      </c>
    </row>
    <row r="63" spans="1:7" ht="15" x14ac:dyDescent="0.25">
      <c r="A63" s="12" t="s">
        <v>66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>D63-E63</f>
        <v>0</v>
      </c>
    </row>
    <row r="64" spans="1:7" ht="15" x14ac:dyDescent="0.25">
      <c r="A64" s="12" t="s">
        <v>67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f t="shared" ref="G64:G70" si="15">D64-E64</f>
        <v>0</v>
      </c>
    </row>
    <row r="65" spans="1:7" ht="15" x14ac:dyDescent="0.25">
      <c r="A65" s="12" t="s">
        <v>68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f t="shared" si="15"/>
        <v>0</v>
      </c>
    </row>
    <row r="66" spans="1:7" ht="15" x14ac:dyDescent="0.25">
      <c r="A66" s="12" t="s">
        <v>69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f t="shared" si="15"/>
        <v>0</v>
      </c>
    </row>
    <row r="67" spans="1:7" ht="15" x14ac:dyDescent="0.25">
      <c r="A67" s="12" t="s">
        <v>70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f t="shared" si="15"/>
        <v>0</v>
      </c>
    </row>
    <row r="68" spans="1:7" ht="15" x14ac:dyDescent="0.25">
      <c r="A68" s="12" t="s">
        <v>71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f t="shared" si="15"/>
        <v>0</v>
      </c>
    </row>
    <row r="69" spans="1:7" ht="15" x14ac:dyDescent="0.25">
      <c r="A69" s="12" t="s">
        <v>72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f t="shared" si="15"/>
        <v>0</v>
      </c>
    </row>
    <row r="70" spans="1:7" ht="15" x14ac:dyDescent="0.25">
      <c r="A70" s="12" t="s">
        <v>73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f t="shared" si="15"/>
        <v>0</v>
      </c>
    </row>
    <row r="71" spans="1:7" ht="15" x14ac:dyDescent="0.25">
      <c r="A71" s="10" t="s">
        <v>74</v>
      </c>
      <c r="B71" s="11">
        <f>SUM(B72:B74)</f>
        <v>0</v>
      </c>
      <c r="C71" s="11">
        <f t="shared" ref="C71:G71" si="16">SUM(C72:C74)</f>
        <v>0</v>
      </c>
      <c r="D71" s="11">
        <f t="shared" si="16"/>
        <v>0</v>
      </c>
      <c r="E71" s="11">
        <f t="shared" si="16"/>
        <v>0</v>
      </c>
      <c r="F71" s="11">
        <f t="shared" si="16"/>
        <v>0</v>
      </c>
      <c r="G71" s="11">
        <f t="shared" si="16"/>
        <v>0</v>
      </c>
    </row>
    <row r="72" spans="1:7" ht="15" x14ac:dyDescent="0.25">
      <c r="A72" s="12" t="s">
        <v>75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f>D72-E72</f>
        <v>0</v>
      </c>
    </row>
    <row r="73" spans="1:7" ht="15" x14ac:dyDescent="0.25">
      <c r="A73" s="12" t="s">
        <v>76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 t="shared" ref="G73:G74" si="17">D73-E73</f>
        <v>0</v>
      </c>
    </row>
    <row r="74" spans="1:7" ht="15" x14ac:dyDescent="0.25">
      <c r="A74" s="12" t="s">
        <v>77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 t="shared" si="17"/>
        <v>0</v>
      </c>
    </row>
    <row r="75" spans="1:7" ht="15" x14ac:dyDescent="0.25">
      <c r="A75" s="10" t="s">
        <v>78</v>
      </c>
      <c r="B75" s="11">
        <f>SUM(B76:B82)</f>
        <v>0</v>
      </c>
      <c r="C75" s="11">
        <f t="shared" ref="C75:G75" si="18">SUM(C76:C82)</f>
        <v>0</v>
      </c>
      <c r="D75" s="11">
        <f t="shared" si="18"/>
        <v>0</v>
      </c>
      <c r="E75" s="11">
        <f t="shared" si="18"/>
        <v>0</v>
      </c>
      <c r="F75" s="11">
        <f t="shared" si="18"/>
        <v>0</v>
      </c>
      <c r="G75" s="11">
        <f t="shared" si="18"/>
        <v>0</v>
      </c>
    </row>
    <row r="76" spans="1:7" ht="15" x14ac:dyDescent="0.25">
      <c r="A76" s="12" t="s">
        <v>79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f>D76-E76</f>
        <v>0</v>
      </c>
    </row>
    <row r="77" spans="1:7" ht="15" x14ac:dyDescent="0.25">
      <c r="A77" s="12" t="s">
        <v>80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f t="shared" ref="G77:G82" si="19">D77-E77</f>
        <v>0</v>
      </c>
    </row>
    <row r="78" spans="1:7" ht="15" x14ac:dyDescent="0.25">
      <c r="A78" s="12" t="s">
        <v>81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f t="shared" si="19"/>
        <v>0</v>
      </c>
    </row>
    <row r="79" spans="1:7" ht="15" x14ac:dyDescent="0.25">
      <c r="A79" s="12" t="s">
        <v>82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f t="shared" si="19"/>
        <v>0</v>
      </c>
    </row>
    <row r="80" spans="1:7" ht="15" x14ac:dyDescent="0.25">
      <c r="A80" s="12" t="s">
        <v>83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f t="shared" si="19"/>
        <v>0</v>
      </c>
    </row>
    <row r="81" spans="1:7" ht="15" x14ac:dyDescent="0.25">
      <c r="A81" s="12" t="s">
        <v>84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f t="shared" si="19"/>
        <v>0</v>
      </c>
    </row>
    <row r="82" spans="1:7" ht="15" x14ac:dyDescent="0.25">
      <c r="A82" s="12" t="s">
        <v>85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f t="shared" si="19"/>
        <v>0</v>
      </c>
    </row>
    <row r="83" spans="1:7" ht="15" x14ac:dyDescent="0.25">
      <c r="A83" s="13"/>
      <c r="B83" s="14"/>
      <c r="C83" s="14"/>
      <c r="D83" s="14"/>
      <c r="E83" s="14"/>
      <c r="F83" s="14"/>
      <c r="G83" s="14"/>
    </row>
    <row r="84" spans="1:7" ht="15" x14ac:dyDescent="0.25">
      <c r="A84" s="15" t="s">
        <v>86</v>
      </c>
      <c r="B84" s="9">
        <f>SUM(B85,B93,B103,B113,B123,B133,B137,B146,B150)</f>
        <v>1554052</v>
      </c>
      <c r="C84" s="9">
        <f t="shared" ref="C84:G84" si="20">SUM(C85,C93,C103,C113,C123,C133,C137,C146,C150)</f>
        <v>3020344</v>
      </c>
      <c r="D84" s="9">
        <f t="shared" si="20"/>
        <v>4574396</v>
      </c>
      <c r="E84" s="9">
        <f t="shared" si="20"/>
        <v>1262318</v>
      </c>
      <c r="F84" s="9">
        <f t="shared" si="20"/>
        <v>1262318</v>
      </c>
      <c r="G84" s="9">
        <f t="shared" si="20"/>
        <v>3312078</v>
      </c>
    </row>
    <row r="85" spans="1:7" ht="15" x14ac:dyDescent="0.25">
      <c r="A85" s="10" t="s">
        <v>13</v>
      </c>
      <c r="B85" s="11">
        <f>SUM(B86:B92)</f>
        <v>92049</v>
      </c>
      <c r="C85" s="11">
        <f t="shared" ref="C85:G85" si="21">SUM(C86:C92)</f>
        <v>83939</v>
      </c>
      <c r="D85" s="11">
        <f t="shared" si="21"/>
        <v>175988</v>
      </c>
      <c r="E85" s="11">
        <f t="shared" si="21"/>
        <v>158194</v>
      </c>
      <c r="F85" s="11">
        <f t="shared" si="21"/>
        <v>158194</v>
      </c>
      <c r="G85" s="11">
        <f t="shared" si="21"/>
        <v>17794</v>
      </c>
    </row>
    <row r="86" spans="1:7" ht="15" x14ac:dyDescent="0.25">
      <c r="A86" s="12" t="s">
        <v>14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f>D86-E86</f>
        <v>0</v>
      </c>
    </row>
    <row r="87" spans="1:7" ht="15" x14ac:dyDescent="0.25">
      <c r="A87" s="12" t="s">
        <v>15</v>
      </c>
      <c r="B87" s="11">
        <v>92049</v>
      </c>
      <c r="C87" s="11">
        <v>83939</v>
      </c>
      <c r="D87" s="11">
        <v>175988</v>
      </c>
      <c r="E87" s="11">
        <v>158194</v>
      </c>
      <c r="F87" s="11">
        <v>158194</v>
      </c>
      <c r="G87" s="11">
        <f t="shared" ref="G87:G92" si="22">D87-E87</f>
        <v>17794</v>
      </c>
    </row>
    <row r="88" spans="1:7" ht="15" x14ac:dyDescent="0.25">
      <c r="A88" s="12" t="s">
        <v>16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f t="shared" si="22"/>
        <v>0</v>
      </c>
    </row>
    <row r="89" spans="1:7" ht="15" x14ac:dyDescent="0.25">
      <c r="A89" s="12" t="s">
        <v>17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f t="shared" si="22"/>
        <v>0</v>
      </c>
    </row>
    <row r="90" spans="1:7" ht="15" x14ac:dyDescent="0.25">
      <c r="A90" s="12" t="s">
        <v>18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f t="shared" si="22"/>
        <v>0</v>
      </c>
    </row>
    <row r="91" spans="1:7" ht="15" x14ac:dyDescent="0.25">
      <c r="A91" s="12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f t="shared" si="22"/>
        <v>0</v>
      </c>
    </row>
    <row r="92" spans="1:7" ht="15" x14ac:dyDescent="0.25">
      <c r="A92" s="12" t="s">
        <v>20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f t="shared" si="22"/>
        <v>0</v>
      </c>
    </row>
    <row r="93" spans="1:7" ht="15" x14ac:dyDescent="0.25">
      <c r="A93" s="10" t="s">
        <v>21</v>
      </c>
      <c r="B93" s="11">
        <f>SUM(B94:B102)</f>
        <v>132758</v>
      </c>
      <c r="C93" s="11">
        <f t="shared" ref="C93:G93" si="23">SUM(C94:C102)</f>
        <v>38869</v>
      </c>
      <c r="D93" s="11">
        <f t="shared" si="23"/>
        <v>171627</v>
      </c>
      <c r="E93" s="11">
        <f t="shared" si="23"/>
        <v>102092</v>
      </c>
      <c r="F93" s="11">
        <f t="shared" si="23"/>
        <v>102092</v>
      </c>
      <c r="G93" s="11">
        <f t="shared" si="23"/>
        <v>69535</v>
      </c>
    </row>
    <row r="94" spans="1:7" ht="15" x14ac:dyDescent="0.25">
      <c r="A94" s="12" t="s">
        <v>22</v>
      </c>
      <c r="B94" s="11">
        <v>510</v>
      </c>
      <c r="C94" s="11">
        <v>31954</v>
      </c>
      <c r="D94" s="11">
        <v>32464</v>
      </c>
      <c r="E94" s="11">
        <v>453</v>
      </c>
      <c r="F94" s="11">
        <v>453</v>
      </c>
      <c r="G94" s="11">
        <f>D94-E94</f>
        <v>32011</v>
      </c>
    </row>
    <row r="95" spans="1:7" ht="15" x14ac:dyDescent="0.25">
      <c r="A95" s="12" t="s">
        <v>23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f t="shared" ref="G95:G102" si="24">D95-E95</f>
        <v>0</v>
      </c>
    </row>
    <row r="96" spans="1:7" ht="15" x14ac:dyDescent="0.25">
      <c r="A96" s="12" t="s">
        <v>24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f t="shared" si="24"/>
        <v>0</v>
      </c>
    </row>
    <row r="97" spans="1:7" ht="15" x14ac:dyDescent="0.25">
      <c r="A97" s="12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f t="shared" si="24"/>
        <v>0</v>
      </c>
    </row>
    <row r="98" spans="1:7" ht="15" x14ac:dyDescent="0.25">
      <c r="A98" s="16" t="s">
        <v>26</v>
      </c>
      <c r="B98" s="11">
        <v>130299</v>
      </c>
      <c r="C98" s="11">
        <v>4415</v>
      </c>
      <c r="D98" s="11">
        <v>134714</v>
      </c>
      <c r="E98" s="11">
        <v>100139</v>
      </c>
      <c r="F98" s="11">
        <v>100139</v>
      </c>
      <c r="G98" s="11">
        <f t="shared" si="24"/>
        <v>34575</v>
      </c>
    </row>
    <row r="99" spans="1:7" ht="15" x14ac:dyDescent="0.25">
      <c r="A99" s="12" t="s">
        <v>27</v>
      </c>
      <c r="B99" s="11">
        <v>118</v>
      </c>
      <c r="C99" s="11">
        <v>0</v>
      </c>
      <c r="D99" s="11">
        <v>118</v>
      </c>
      <c r="E99" s="11">
        <v>0</v>
      </c>
      <c r="F99" s="11">
        <v>0</v>
      </c>
      <c r="G99" s="11">
        <f t="shared" si="24"/>
        <v>118</v>
      </c>
    </row>
    <row r="100" spans="1:7" ht="15" x14ac:dyDescent="0.25">
      <c r="A100" s="12" t="s">
        <v>28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f t="shared" si="24"/>
        <v>0</v>
      </c>
    </row>
    <row r="101" spans="1:7" ht="15" x14ac:dyDescent="0.25">
      <c r="A101" s="12" t="s">
        <v>29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f t="shared" si="24"/>
        <v>0</v>
      </c>
    </row>
    <row r="102" spans="1:7" ht="15" x14ac:dyDescent="0.25">
      <c r="A102" s="12" t="s">
        <v>30</v>
      </c>
      <c r="B102" s="11">
        <v>1831</v>
      </c>
      <c r="C102" s="11">
        <v>2500</v>
      </c>
      <c r="D102" s="11">
        <v>4331</v>
      </c>
      <c r="E102" s="11">
        <v>1500</v>
      </c>
      <c r="F102" s="11">
        <v>1500</v>
      </c>
      <c r="G102" s="11">
        <f t="shared" si="24"/>
        <v>2831</v>
      </c>
    </row>
    <row r="103" spans="1:7" ht="15" x14ac:dyDescent="0.25">
      <c r="A103" s="10" t="s">
        <v>31</v>
      </c>
      <c r="B103" s="11">
        <f>SUM(B104:B112)</f>
        <v>664921</v>
      </c>
      <c r="C103" s="11">
        <f>SUM(C104:C112)</f>
        <v>2191928</v>
      </c>
      <c r="D103" s="11">
        <f t="shared" ref="D103:G103" si="25">SUM(D104:D112)</f>
        <v>2856849</v>
      </c>
      <c r="E103" s="11">
        <f t="shared" si="25"/>
        <v>711969</v>
      </c>
      <c r="F103" s="11">
        <f t="shared" si="25"/>
        <v>711969</v>
      </c>
      <c r="G103" s="11">
        <f t="shared" si="25"/>
        <v>2144880</v>
      </c>
    </row>
    <row r="104" spans="1:7" ht="15" x14ac:dyDescent="0.25">
      <c r="A104" s="12" t="s">
        <v>32</v>
      </c>
      <c r="B104" s="11">
        <v>0</v>
      </c>
      <c r="C104" s="11"/>
      <c r="D104" s="11">
        <v>0</v>
      </c>
      <c r="E104" s="11">
        <v>0</v>
      </c>
      <c r="F104" s="11">
        <v>0</v>
      </c>
      <c r="G104" s="11">
        <f>D104-E104</f>
        <v>0</v>
      </c>
    </row>
    <row r="105" spans="1:7" ht="15" x14ac:dyDescent="0.25">
      <c r="A105" s="12" t="s">
        <v>33</v>
      </c>
      <c r="B105" s="11">
        <v>6000</v>
      </c>
      <c r="C105" s="11">
        <v>12071</v>
      </c>
      <c r="D105" s="11">
        <v>18071</v>
      </c>
      <c r="E105" s="11">
        <v>0</v>
      </c>
      <c r="F105" s="11">
        <v>0</v>
      </c>
      <c r="G105" s="11">
        <f t="shared" ref="G105:G112" si="26">D105-E105</f>
        <v>18071</v>
      </c>
    </row>
    <row r="106" spans="1:7" ht="15" x14ac:dyDescent="0.25">
      <c r="A106" s="12" t="s">
        <v>34</v>
      </c>
      <c r="B106" s="11">
        <v>561483</v>
      </c>
      <c r="C106" s="11">
        <v>1942035</v>
      </c>
      <c r="D106" s="11">
        <v>2503518</v>
      </c>
      <c r="E106" s="11">
        <v>663428</v>
      </c>
      <c r="F106" s="11">
        <v>663428</v>
      </c>
      <c r="G106" s="11">
        <f t="shared" si="26"/>
        <v>1840090</v>
      </c>
    </row>
    <row r="107" spans="1:7" ht="15" x14ac:dyDescent="0.25">
      <c r="A107" s="12" t="s">
        <v>35</v>
      </c>
      <c r="B107" s="11">
        <v>0</v>
      </c>
      <c r="C107" s="11"/>
      <c r="D107" s="11">
        <v>0</v>
      </c>
      <c r="E107" s="11"/>
      <c r="F107" s="11"/>
      <c r="G107" s="11">
        <f t="shared" si="26"/>
        <v>0</v>
      </c>
    </row>
    <row r="108" spans="1:7" ht="15" x14ac:dyDescent="0.25">
      <c r="A108" s="12" t="s">
        <v>36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f t="shared" si="26"/>
        <v>0</v>
      </c>
    </row>
    <row r="109" spans="1:7" ht="15" x14ac:dyDescent="0.25">
      <c r="A109" s="12" t="s">
        <v>37</v>
      </c>
      <c r="B109" s="11">
        <v>10139</v>
      </c>
      <c r="C109" s="11">
        <v>71831</v>
      </c>
      <c r="D109" s="11">
        <v>81970</v>
      </c>
      <c r="E109" s="11">
        <v>0</v>
      </c>
      <c r="F109" s="11">
        <v>0</v>
      </c>
      <c r="G109" s="11">
        <f t="shared" si="26"/>
        <v>81970</v>
      </c>
    </row>
    <row r="110" spans="1:7" ht="15" x14ac:dyDescent="0.25">
      <c r="A110" s="12" t="s">
        <v>38</v>
      </c>
      <c r="B110" s="11">
        <v>15800</v>
      </c>
      <c r="C110" s="11">
        <v>126000</v>
      </c>
      <c r="D110" s="11">
        <v>141800</v>
      </c>
      <c r="E110" s="11">
        <v>32767</v>
      </c>
      <c r="F110" s="11">
        <v>32767</v>
      </c>
      <c r="G110" s="11">
        <f t="shared" si="26"/>
        <v>109033</v>
      </c>
    </row>
    <row r="111" spans="1:7" ht="15" x14ac:dyDescent="0.25">
      <c r="A111" s="12" t="s">
        <v>39</v>
      </c>
      <c r="B111" s="11">
        <v>71499</v>
      </c>
      <c r="C111" s="11">
        <v>39991</v>
      </c>
      <c r="D111" s="11">
        <v>111490</v>
      </c>
      <c r="E111" s="11">
        <v>15774</v>
      </c>
      <c r="F111" s="11">
        <v>15774</v>
      </c>
      <c r="G111" s="11">
        <f t="shared" si="26"/>
        <v>95716</v>
      </c>
    </row>
    <row r="112" spans="1:7" ht="15" x14ac:dyDescent="0.25">
      <c r="A112" s="12" t="s">
        <v>40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f t="shared" si="26"/>
        <v>0</v>
      </c>
    </row>
    <row r="113" spans="1:7" ht="15" x14ac:dyDescent="0.25">
      <c r="A113" s="10" t="s">
        <v>41</v>
      </c>
      <c r="B113" s="11">
        <f>SUM(B114:B122)</f>
        <v>0</v>
      </c>
      <c r="C113" s="11">
        <f t="shared" ref="C113:G113" si="27">SUM(C114:C122)</f>
        <v>0</v>
      </c>
      <c r="D113" s="11">
        <f t="shared" si="27"/>
        <v>0</v>
      </c>
      <c r="E113" s="11">
        <v>0</v>
      </c>
      <c r="F113" s="11">
        <f t="shared" si="27"/>
        <v>0</v>
      </c>
      <c r="G113" s="11">
        <f t="shared" si="27"/>
        <v>0</v>
      </c>
    </row>
    <row r="114" spans="1:7" ht="15" x14ac:dyDescent="0.25">
      <c r="A114" s="12" t="s">
        <v>42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f>D114-E114</f>
        <v>0</v>
      </c>
    </row>
    <row r="115" spans="1:7" ht="15" x14ac:dyDescent="0.25">
      <c r="A115" s="12" t="s">
        <v>43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f t="shared" ref="G115:G122" si="28">D115-E115</f>
        <v>0</v>
      </c>
    </row>
    <row r="116" spans="1:7" ht="15" x14ac:dyDescent="0.25">
      <c r="A116" s="12" t="s">
        <v>44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f t="shared" si="28"/>
        <v>0</v>
      </c>
    </row>
    <row r="117" spans="1:7" ht="15" x14ac:dyDescent="0.25">
      <c r="A117" s="12" t="s">
        <v>45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f t="shared" si="28"/>
        <v>0</v>
      </c>
    </row>
    <row r="118" spans="1:7" ht="15" x14ac:dyDescent="0.25">
      <c r="A118" s="12" t="s">
        <v>46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f t="shared" si="28"/>
        <v>0</v>
      </c>
    </row>
    <row r="119" spans="1:7" ht="15" x14ac:dyDescent="0.25">
      <c r="A119" s="12" t="s">
        <v>47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f t="shared" si="28"/>
        <v>0</v>
      </c>
    </row>
    <row r="120" spans="1:7" ht="15" x14ac:dyDescent="0.25">
      <c r="A120" s="12" t="s">
        <v>48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f t="shared" si="28"/>
        <v>0</v>
      </c>
    </row>
    <row r="121" spans="1:7" ht="15" x14ac:dyDescent="0.25">
      <c r="A121" s="1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f t="shared" si="28"/>
        <v>0</v>
      </c>
    </row>
    <row r="122" spans="1:7" ht="15" x14ac:dyDescent="0.25">
      <c r="A122" s="12" t="s">
        <v>50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f t="shared" si="28"/>
        <v>0</v>
      </c>
    </row>
    <row r="123" spans="1:7" ht="15" x14ac:dyDescent="0.25">
      <c r="A123" s="10" t="s">
        <v>51</v>
      </c>
      <c r="B123" s="11">
        <f>SUM(B124:B132)</f>
        <v>664324</v>
      </c>
      <c r="C123" s="11">
        <f t="shared" ref="C123:G123" si="29">SUM(C124:C132)</f>
        <v>705608</v>
      </c>
      <c r="D123" s="11">
        <f t="shared" si="29"/>
        <v>1369932</v>
      </c>
      <c r="E123" s="11">
        <f t="shared" si="29"/>
        <v>290063</v>
      </c>
      <c r="F123" s="11">
        <f t="shared" si="29"/>
        <v>290063</v>
      </c>
      <c r="G123" s="11">
        <f t="shared" si="29"/>
        <v>1079869</v>
      </c>
    </row>
    <row r="124" spans="1:7" ht="15" x14ac:dyDescent="0.25">
      <c r="A124" s="12" t="s">
        <v>52</v>
      </c>
      <c r="B124" s="11">
        <v>261235</v>
      </c>
      <c r="C124" s="11">
        <v>98484</v>
      </c>
      <c r="D124" s="11">
        <v>359719</v>
      </c>
      <c r="E124" s="11">
        <v>148403</v>
      </c>
      <c r="F124" s="11">
        <v>148403</v>
      </c>
      <c r="G124" s="11">
        <f>D124-E124</f>
        <v>211316</v>
      </c>
    </row>
    <row r="125" spans="1:7" ht="15" x14ac:dyDescent="0.25">
      <c r="A125" s="12" t="s">
        <v>53</v>
      </c>
      <c r="B125" s="11">
        <v>142</v>
      </c>
      <c r="C125" s="11">
        <v>0</v>
      </c>
      <c r="D125" s="11">
        <v>142</v>
      </c>
      <c r="E125" s="11">
        <v>0</v>
      </c>
      <c r="F125" s="11">
        <v>0</v>
      </c>
      <c r="G125" s="11">
        <f t="shared" ref="G125:G132" si="30">D125-E125</f>
        <v>142</v>
      </c>
    </row>
    <row r="126" spans="1:7" ht="15" x14ac:dyDescent="0.25">
      <c r="A126" s="12" t="s">
        <v>54</v>
      </c>
      <c r="B126" s="11">
        <v>372987</v>
      </c>
      <c r="C126" s="11">
        <v>339100</v>
      </c>
      <c r="D126" s="11">
        <v>712087</v>
      </c>
      <c r="E126" s="11">
        <v>131660</v>
      </c>
      <c r="F126" s="11">
        <v>131660</v>
      </c>
      <c r="G126" s="11">
        <f t="shared" si="30"/>
        <v>580427</v>
      </c>
    </row>
    <row r="127" spans="1:7" ht="15" x14ac:dyDescent="0.25">
      <c r="A127" s="12" t="s">
        <v>55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f t="shared" si="30"/>
        <v>0</v>
      </c>
    </row>
    <row r="128" spans="1:7" ht="15" x14ac:dyDescent="0.25">
      <c r="A128" s="12" t="s">
        <v>56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f t="shared" si="30"/>
        <v>0</v>
      </c>
    </row>
    <row r="129" spans="1:7" ht="15" x14ac:dyDescent="0.25">
      <c r="A129" s="12" t="s">
        <v>57</v>
      </c>
      <c r="B129" s="11">
        <v>10000</v>
      </c>
      <c r="C129" s="11">
        <v>212440</v>
      </c>
      <c r="D129" s="11">
        <v>222440</v>
      </c>
      <c r="E129" s="11">
        <v>10000</v>
      </c>
      <c r="F129" s="11">
        <v>10000</v>
      </c>
      <c r="G129" s="11">
        <f t="shared" si="30"/>
        <v>212440</v>
      </c>
    </row>
    <row r="130" spans="1:7" ht="15" x14ac:dyDescent="0.25">
      <c r="A130" s="12" t="s">
        <v>58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f t="shared" si="30"/>
        <v>0</v>
      </c>
    </row>
    <row r="131" spans="1:7" ht="15" x14ac:dyDescent="0.25">
      <c r="A131" s="12" t="s">
        <v>59</v>
      </c>
      <c r="B131" s="11">
        <v>0</v>
      </c>
      <c r="C131" s="11">
        <v>39544</v>
      </c>
      <c r="D131" s="11">
        <v>39544</v>
      </c>
      <c r="E131" s="11">
        <v>0</v>
      </c>
      <c r="F131" s="11">
        <v>0</v>
      </c>
      <c r="G131" s="11">
        <f t="shared" si="30"/>
        <v>39544</v>
      </c>
    </row>
    <row r="132" spans="1:7" ht="15" x14ac:dyDescent="0.25">
      <c r="A132" s="12" t="s">
        <v>60</v>
      </c>
      <c r="B132" s="11">
        <v>19960</v>
      </c>
      <c r="C132" s="11">
        <v>16040</v>
      </c>
      <c r="D132" s="11">
        <v>36000</v>
      </c>
      <c r="E132" s="11">
        <v>0</v>
      </c>
      <c r="F132" s="11">
        <v>0</v>
      </c>
      <c r="G132" s="11">
        <f t="shared" si="30"/>
        <v>36000</v>
      </c>
    </row>
    <row r="133" spans="1:7" ht="15" x14ac:dyDescent="0.25">
      <c r="A133" s="10" t="s">
        <v>61</v>
      </c>
      <c r="B133" s="11">
        <f>SUM(B134:B136)</f>
        <v>0</v>
      </c>
      <c r="C133" s="11">
        <f t="shared" ref="C133:G133" si="31">SUM(C134:C136)</f>
        <v>0</v>
      </c>
      <c r="D133" s="11">
        <f t="shared" si="31"/>
        <v>0</v>
      </c>
      <c r="E133" s="11">
        <f t="shared" si="31"/>
        <v>0</v>
      </c>
      <c r="F133" s="11">
        <f t="shared" si="31"/>
        <v>0</v>
      </c>
      <c r="G133" s="11">
        <f t="shared" si="31"/>
        <v>0</v>
      </c>
    </row>
    <row r="134" spans="1:7" ht="15" x14ac:dyDescent="0.25">
      <c r="A134" s="12" t="s">
        <v>62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1">
        <f>D134-E134</f>
        <v>0</v>
      </c>
    </row>
    <row r="135" spans="1:7" ht="15" x14ac:dyDescent="0.25">
      <c r="A135" s="12" t="s">
        <v>63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1">
        <f t="shared" ref="G135:G136" si="32">D135-E135</f>
        <v>0</v>
      </c>
    </row>
    <row r="136" spans="1:7" ht="15" x14ac:dyDescent="0.25">
      <c r="A136" s="12" t="s">
        <v>64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f t="shared" si="32"/>
        <v>0</v>
      </c>
    </row>
    <row r="137" spans="1:7" ht="15" x14ac:dyDescent="0.25">
      <c r="A137" s="10" t="s">
        <v>65</v>
      </c>
      <c r="B137" s="11">
        <f>SUM(B138:B142,B144:B145)</f>
        <v>0</v>
      </c>
      <c r="C137" s="11">
        <f t="shared" ref="C137:G137" si="33">SUM(C138:C142,C144:C145)</f>
        <v>0</v>
      </c>
      <c r="D137" s="11">
        <f t="shared" si="33"/>
        <v>0</v>
      </c>
      <c r="E137" s="11">
        <f t="shared" si="33"/>
        <v>0</v>
      </c>
      <c r="F137" s="11">
        <f t="shared" si="33"/>
        <v>0</v>
      </c>
      <c r="G137" s="11">
        <f t="shared" si="33"/>
        <v>0</v>
      </c>
    </row>
    <row r="138" spans="1:7" ht="15" x14ac:dyDescent="0.25">
      <c r="A138" s="12" t="s">
        <v>66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f>D138-E138</f>
        <v>0</v>
      </c>
    </row>
    <row r="139" spans="1:7" ht="15" x14ac:dyDescent="0.25">
      <c r="A139" s="12" t="s">
        <v>67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f t="shared" ref="G139:G145" si="34">D139-E139</f>
        <v>0</v>
      </c>
    </row>
    <row r="140" spans="1:7" ht="15" x14ac:dyDescent="0.25">
      <c r="A140" s="12" t="s">
        <v>68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f t="shared" si="34"/>
        <v>0</v>
      </c>
    </row>
    <row r="141" spans="1:7" ht="15" x14ac:dyDescent="0.25">
      <c r="A141" s="12" t="s">
        <v>69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f t="shared" si="34"/>
        <v>0</v>
      </c>
    </row>
    <row r="142" spans="1:7" ht="15" x14ac:dyDescent="0.25">
      <c r="A142" s="12" t="s">
        <v>70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f t="shared" si="34"/>
        <v>0</v>
      </c>
    </row>
    <row r="143" spans="1:7" ht="15" x14ac:dyDescent="0.25">
      <c r="A143" s="12" t="s">
        <v>71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f t="shared" si="34"/>
        <v>0</v>
      </c>
    </row>
    <row r="144" spans="1:7" ht="15" x14ac:dyDescent="0.25">
      <c r="A144" s="12" t="s">
        <v>72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f t="shared" si="34"/>
        <v>0</v>
      </c>
    </row>
    <row r="145" spans="1:7" ht="15" x14ac:dyDescent="0.25">
      <c r="A145" s="12" t="s">
        <v>73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f t="shared" si="34"/>
        <v>0</v>
      </c>
    </row>
    <row r="146" spans="1:7" ht="15" x14ac:dyDescent="0.25">
      <c r="A146" s="10" t="s">
        <v>74</v>
      </c>
      <c r="B146" s="11">
        <f>SUM(B147:B149)</f>
        <v>0</v>
      </c>
      <c r="C146" s="11">
        <f t="shared" ref="C146:G146" si="35">SUM(C147:C149)</f>
        <v>0</v>
      </c>
      <c r="D146" s="11">
        <f t="shared" si="35"/>
        <v>0</v>
      </c>
      <c r="E146" s="11">
        <f t="shared" si="35"/>
        <v>0</v>
      </c>
      <c r="F146" s="11">
        <f t="shared" si="35"/>
        <v>0</v>
      </c>
      <c r="G146" s="11">
        <f t="shared" si="35"/>
        <v>0</v>
      </c>
    </row>
    <row r="147" spans="1:7" ht="15" x14ac:dyDescent="0.25">
      <c r="A147" s="12" t="s">
        <v>75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f>D147-E147</f>
        <v>0</v>
      </c>
    </row>
    <row r="148" spans="1:7" ht="15" x14ac:dyDescent="0.25">
      <c r="A148" s="12" t="s">
        <v>76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f t="shared" ref="G148:G149" si="36">D148-E148</f>
        <v>0</v>
      </c>
    </row>
    <row r="149" spans="1:7" ht="15" x14ac:dyDescent="0.25">
      <c r="A149" s="12" t="s">
        <v>77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f t="shared" si="36"/>
        <v>0</v>
      </c>
    </row>
    <row r="150" spans="1:7" ht="15" x14ac:dyDescent="0.25">
      <c r="A150" s="10" t="s">
        <v>78</v>
      </c>
      <c r="B150" s="11">
        <f>SUM(B151:B157)</f>
        <v>0</v>
      </c>
      <c r="C150" s="11">
        <f t="shared" ref="C150:G150" si="37">SUM(C151:C157)</f>
        <v>0</v>
      </c>
      <c r="D150" s="11">
        <f t="shared" si="37"/>
        <v>0</v>
      </c>
      <c r="E150" s="11">
        <v>0</v>
      </c>
      <c r="F150" s="11">
        <v>0</v>
      </c>
      <c r="G150" s="11">
        <f t="shared" si="37"/>
        <v>0</v>
      </c>
    </row>
    <row r="151" spans="1:7" ht="15" x14ac:dyDescent="0.25">
      <c r="A151" s="12" t="s">
        <v>79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f>D151-E151</f>
        <v>0</v>
      </c>
    </row>
    <row r="152" spans="1:7" ht="15" x14ac:dyDescent="0.25">
      <c r="A152" s="12" t="s">
        <v>80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f t="shared" ref="G152:G157" si="38">D152-E152</f>
        <v>0</v>
      </c>
    </row>
    <row r="153" spans="1:7" ht="15" x14ac:dyDescent="0.25">
      <c r="A153" s="12" t="s">
        <v>81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f t="shared" si="38"/>
        <v>0</v>
      </c>
    </row>
    <row r="154" spans="1:7" ht="15" x14ac:dyDescent="0.25">
      <c r="A154" s="16" t="s">
        <v>82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f t="shared" si="38"/>
        <v>0</v>
      </c>
    </row>
    <row r="155" spans="1:7" ht="15" x14ac:dyDescent="0.25">
      <c r="A155" s="12" t="s">
        <v>83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f t="shared" si="38"/>
        <v>0</v>
      </c>
    </row>
    <row r="156" spans="1:7" ht="15" x14ac:dyDescent="0.25">
      <c r="A156" s="12" t="s">
        <v>84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f t="shared" si="38"/>
        <v>0</v>
      </c>
    </row>
    <row r="157" spans="1:7" ht="15" x14ac:dyDescent="0.25">
      <c r="A157" s="12" t="s">
        <v>85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f t="shared" si="38"/>
        <v>0</v>
      </c>
    </row>
    <row r="158" spans="1:7" ht="15" x14ac:dyDescent="0.25">
      <c r="A158" s="17"/>
      <c r="B158" s="14"/>
      <c r="C158" s="14"/>
      <c r="D158" s="14"/>
      <c r="E158" s="14"/>
      <c r="F158" s="14"/>
      <c r="G158" s="14"/>
    </row>
    <row r="159" spans="1:7" ht="15" x14ac:dyDescent="0.25">
      <c r="A159" s="18" t="s">
        <v>87</v>
      </c>
      <c r="B159" s="9">
        <f>B9+B84</f>
        <v>71202107</v>
      </c>
      <c r="C159" s="9">
        <f t="shared" ref="C159:G159" si="39">C9+C84</f>
        <v>9045833</v>
      </c>
      <c r="D159" s="9">
        <f t="shared" si="39"/>
        <v>80247940</v>
      </c>
      <c r="E159" s="9">
        <f t="shared" si="39"/>
        <v>67652462</v>
      </c>
      <c r="F159" s="9">
        <f t="shared" si="39"/>
        <v>63143148</v>
      </c>
      <c r="G159" s="9">
        <f t="shared" si="39"/>
        <v>12595478</v>
      </c>
    </row>
    <row r="160" spans="1:7" ht="15" x14ac:dyDescent="0.25">
      <c r="A160" s="19"/>
      <c r="B160" s="20"/>
      <c r="C160" s="20"/>
      <c r="D160" s="20"/>
      <c r="E160" s="20"/>
      <c r="F160" s="20"/>
      <c r="G160" s="20"/>
    </row>
    <row r="161" spans="1:1" ht="15" hidden="1" x14ac:dyDescent="0.25">
      <c r="A161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2018-01-31T21:49:50Z</dcterms:created>
  <dcterms:modified xsi:type="dcterms:W3CDTF">2018-01-31T21:51:17Z</dcterms:modified>
</cp:coreProperties>
</file>